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7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<sst xmlns="http://schemas.openxmlformats.org/spreadsheetml/2006/main" count="62" uniqueCount="52">
  <si>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Gleisradius:</t>
  </si>
  <si>
    <t>Abstand der Gleise:</t>
  </si>
  <si>
    <t>Versatz nach innen:</t>
  </si>
  <si>
    <t>Versatz nach außen:</t>
  </si>
  <si>
    <t>Wagenbreite</t>
  </si>
  <si>
    <t>Alpha:</t>
  </si>
  <si>
    <t>in Grad:</t>
  </si>
  <si>
    <t>mm Überhang</t>
  </si>
  <si>
    <t>Wagenlänge l</t>
  </si>
  <si>
    <t>Wagenmitte:</t>
  </si>
  <si>
    <t xml:space="preserve">Innerer Radius ist </t>
  </si>
  <si>
    <t>mm größer</t>
  </si>
  <si>
    <t>R außen in Wagenmitte</t>
  </si>
  <si>
    <t>insgesamt</t>
  </si>
  <si>
    <t>mm kleiner als Gleisradius</t>
  </si>
  <si>
    <t>mm größer als Gleisradius</t>
  </si>
  <si>
    <t>Äußerer Radius in</t>
  </si>
  <si>
    <t xml:space="preserve">            Wagenmitte ist</t>
  </si>
  <si>
    <t>also:</t>
  </si>
  <si>
    <t xml:space="preserve">deg, d.h. </t>
  </si>
  <si>
    <t>Grad</t>
  </si>
  <si>
    <t>Äußerer Radius ist</t>
  </si>
  <si>
    <t>tan Beta = Wagenlänge / 2 : Äußerer Radius in Wagenmitte</t>
  </si>
  <si>
    <t>mm</t>
  </si>
  <si>
    <t>mm kleiner,      also:</t>
  </si>
  <si>
    <t>inch</t>
  </si>
  <si>
    <r>
      <t xml:space="preserve">Macht </t>
    </r>
    <r>
      <rPr>
        <b/>
        <sz val="10"/>
        <rFont val="Arial"/>
        <family val="2"/>
      </rPr>
      <t>Gleisbreite</t>
    </r>
  </si>
  <si>
    <t>+</t>
  </si>
  <si>
    <t>Mitte</t>
  </si>
  <si>
    <t>Radius</t>
  </si>
  <si>
    <t>-</t>
  </si>
  <si>
    <t>()</t>
  </si>
  <si>
    <t>--</t>
  </si>
  <si>
    <t>Lichter Raum</t>
  </si>
  <si>
    <t>Ties</t>
  </si>
  <si>
    <t>Clearance</t>
  </si>
  <si>
    <t>distance truck center to truck center</t>
  </si>
  <si>
    <t>lenth of car</t>
  </si>
  <si>
    <t>wide of car</t>
  </si>
  <si>
    <t xml:space="preserve">in </t>
  </si>
  <si>
    <t>in inch</t>
  </si>
  <si>
    <t>in foot</t>
  </si>
  <si>
    <t>prototype</t>
  </si>
  <si>
    <t>the cell to the right gives the radius in inch</t>
  </si>
  <si>
    <t xml:space="preserve">Down you see a table with a red number, again the radius in millimeter </t>
  </si>
  <si>
    <t>and to the right in inch</t>
  </si>
  <si>
    <t>I've marked the line for the ties and the line for clearance</t>
  </si>
  <si>
    <t>Hope this helps,</t>
  </si>
  <si>
    <t>in other case: just ask webmaster</t>
  </si>
  <si>
    <t>You type in the yellow field the radius in millimeter (I'm sorry, I think metric)</t>
  </si>
  <si>
    <t xml:space="preserve">track radius </t>
  </si>
  <si>
    <t>in mm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</si>
</sst>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17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73" fontId="0" fillId="3" borderId="0" xfId="0" applyNumberFormat="1" applyFill="1" applyAlignment="1">
      <alignment horizontal="center"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1</xdr:row>
      <xdr:rowOff>9525</xdr:rowOff>
    </xdr:from>
    <xdr:to>
      <xdr:col>10</xdr:col>
      <xdr:colOff>742950</xdr:colOff>
      <xdr:row>22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71450"/>
          <a:ext cx="33432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A1">
      <selection activeCell="D4" sqref="D4"/>
    </sheetView>
  </sheetViews>
  <sheetFormatPr defaultColWidth="11.421875" defaultRowHeight="12.75"/>
  <cols>
    <col min="1" max="1" width="17.00390625" style="0" customWidth="1"/>
    <col min="2" max="2" width="16.57421875" style="0" customWidth="1"/>
    <col min="3" max="3" width="9.421875" style="0" customWidth="1"/>
    <col min="4" max="4" width="7.57421875" style="0" customWidth="1"/>
    <col min="5" max="5" width="9.28125" style="0" customWidth="1"/>
  </cols>
  <sheetData>
    <row r="1" spans="3:5" ht="12.75">
      <c r="C1" s="12" t="s">
        <v>42</v>
      </c>
      <c r="E1" t="s">
        <v>50</v>
      </c>
    </row>
    <row r="2" spans="3:6" ht="13.5" thickBot="1">
      <c r="C2" s="12" t="s">
        <v>41</v>
      </c>
      <c r="D2" s="2" t="s">
        <v>51</v>
      </c>
      <c r="F2" s="5" t="s">
        <v>40</v>
      </c>
    </row>
    <row r="3" spans="1:6" ht="13.5" thickBot="1">
      <c r="A3" s="3" t="s">
        <v>0</v>
      </c>
      <c r="B3" s="3"/>
      <c r="C3" s="13">
        <f>D3*87/304.8</f>
        <v>217.5</v>
      </c>
      <c r="D3" s="14">
        <f>F3*25.4</f>
        <v>762</v>
      </c>
      <c r="F3" s="16">
        <v>30</v>
      </c>
    </row>
    <row r="4" spans="1:6" ht="12.75">
      <c r="A4" t="s">
        <v>36</v>
      </c>
      <c r="C4" s="13">
        <f>D4*87/304.8</f>
        <v>87.72637795275591</v>
      </c>
      <c r="D4" s="17">
        <f>D6-43</f>
        <v>307.3448275862069</v>
      </c>
      <c r="E4">
        <f>D4/2</f>
        <v>153.67241379310346</v>
      </c>
      <c r="F4" s="11">
        <f>D4/25.4</f>
        <v>12.100190062449093</v>
      </c>
    </row>
    <row r="5" spans="1:6" ht="13.5" thickBot="1">
      <c r="A5" t="s">
        <v>4</v>
      </c>
      <c r="B5" t="s">
        <v>38</v>
      </c>
      <c r="C5" s="13">
        <f>D5*87/304.8</f>
        <v>11.131889763779528</v>
      </c>
      <c r="D5">
        <v>39</v>
      </c>
      <c r="E5">
        <f>D5/2</f>
        <v>19.5</v>
      </c>
      <c r="F5" s="11">
        <f>D5/25.4</f>
        <v>1.535433070866142</v>
      </c>
    </row>
    <row r="6" spans="1:6" ht="13.5" thickBot="1">
      <c r="A6" t="s">
        <v>8</v>
      </c>
      <c r="B6" t="s">
        <v>37</v>
      </c>
      <c r="C6" s="16">
        <v>100</v>
      </c>
      <c r="D6">
        <f>C6*304.8/87</f>
        <v>350.3448275862069</v>
      </c>
      <c r="E6">
        <f>D6/2</f>
        <v>175.17241379310346</v>
      </c>
      <c r="F6" s="11">
        <f>D6/25.4</f>
        <v>13.793103448275863</v>
      </c>
    </row>
    <row r="7" spans="1:7" ht="12.75">
      <c r="A7" t="s">
        <v>10</v>
      </c>
      <c r="D7">
        <f>C22</f>
        <v>15.65638661605658</v>
      </c>
      <c r="E7" t="s">
        <v>24</v>
      </c>
      <c r="G7" s="4">
        <f>D3-D8</f>
        <v>726.8436133839434</v>
      </c>
    </row>
    <row r="8" spans="3:5" ht="12.75">
      <c r="C8" t="s">
        <v>13</v>
      </c>
      <c r="D8">
        <f>D7+E5</f>
        <v>35.15638661605658</v>
      </c>
      <c r="E8" t="s">
        <v>14</v>
      </c>
    </row>
    <row r="9" spans="1:5" ht="12.75">
      <c r="A9" t="s">
        <v>21</v>
      </c>
      <c r="D9">
        <f>D10-D3</f>
        <v>23.621928611388284</v>
      </c>
      <c r="E9" t="s">
        <v>15</v>
      </c>
    </row>
    <row r="10" spans="3:5" ht="12.75">
      <c r="C10" t="s">
        <v>13</v>
      </c>
      <c r="D10" s="3">
        <f>E6/SIN(C25)</f>
        <v>785.6219286113883</v>
      </c>
      <c r="E10" t="s">
        <v>23</v>
      </c>
    </row>
    <row r="13" ht="12.75">
      <c r="E13" t="s">
        <v>33</v>
      </c>
    </row>
    <row r="14" ht="12.75">
      <c r="E14" s="8">
        <f>D28-D40</f>
        <v>58.778315227444864</v>
      </c>
    </row>
    <row r="15" ht="12.75">
      <c r="A15" t="s">
        <v>16</v>
      </c>
    </row>
    <row r="16" spans="1:5" ht="12.75">
      <c r="A16" t="s">
        <v>17</v>
      </c>
      <c r="D16">
        <f>E5-D7</f>
        <v>3.8436133839434206</v>
      </c>
      <c r="E16" t="s">
        <v>15</v>
      </c>
    </row>
    <row r="18" ht="12.75">
      <c r="A18" t="s">
        <v>1</v>
      </c>
    </row>
    <row r="19" ht="12.75">
      <c r="A19" t="s">
        <v>2</v>
      </c>
    </row>
    <row r="20" ht="12.75">
      <c r="A20" t="s">
        <v>3</v>
      </c>
    </row>
    <row r="21" spans="1:5" ht="12.75">
      <c r="A21" t="s">
        <v>5</v>
      </c>
      <c r="C21">
        <f>ASIN(E4/D3)</f>
        <v>0.20306248573282135</v>
      </c>
      <c r="D21" s="2" t="s">
        <v>6</v>
      </c>
      <c r="E21">
        <f>C21*180/3.14159265</f>
        <v>11.634623423220651</v>
      </c>
    </row>
    <row r="22" spans="1:4" ht="12.75">
      <c r="A22" t="s">
        <v>9</v>
      </c>
      <c r="C22">
        <f>D3-D3*COS(C21)</f>
        <v>15.65638661605658</v>
      </c>
      <c r="D22" t="s">
        <v>7</v>
      </c>
    </row>
    <row r="23" spans="1:5" ht="12.75">
      <c r="A23" t="s">
        <v>12</v>
      </c>
      <c r="D23">
        <f>E5-D7</f>
        <v>3.8436133839434206</v>
      </c>
      <c r="E23" t="s">
        <v>11</v>
      </c>
    </row>
    <row r="24" ht="12.75">
      <c r="A24" t="s">
        <v>22</v>
      </c>
    </row>
    <row r="25" spans="1:11" ht="12.75">
      <c r="A25" s="1" t="s">
        <v>18</v>
      </c>
      <c r="B25" s="1"/>
      <c r="C25">
        <f>ATAN(E6/(D16+D3))</f>
        <v>0.2248631073627377</v>
      </c>
      <c r="D25" t="s">
        <v>19</v>
      </c>
      <c r="E25">
        <f>C25*180/3.14159265</f>
        <v>12.88370703480376</v>
      </c>
      <c r="F25" t="s">
        <v>20</v>
      </c>
      <c r="H25" t="s">
        <v>26</v>
      </c>
      <c r="J25">
        <f>D10-G7</f>
        <v>58.778315227444864</v>
      </c>
      <c r="K25" t="s">
        <v>23</v>
      </c>
    </row>
    <row r="26" spans="10:11" ht="12.75">
      <c r="J26">
        <f>J25/25.4</f>
        <v>2.3141068987183018</v>
      </c>
      <c r="K26" t="s">
        <v>25</v>
      </c>
    </row>
    <row r="27" spans="3:6" ht="12.75">
      <c r="C27" s="9" t="s">
        <v>39</v>
      </c>
      <c r="D27" s="3" t="s">
        <v>23</v>
      </c>
      <c r="F27" s="10" t="s">
        <v>40</v>
      </c>
    </row>
    <row r="28" spans="4:8" ht="12.75">
      <c r="D28">
        <f>D10</f>
        <v>785.6219286113883</v>
      </c>
      <c r="E28" t="s">
        <v>35</v>
      </c>
      <c r="F28" s="11">
        <f>D28/25.4</f>
        <v>30.929997189424736</v>
      </c>
      <c r="H28" t="s">
        <v>49</v>
      </c>
    </row>
    <row r="29" spans="1:8" ht="12.75">
      <c r="A29" s="1" t="s">
        <v>27</v>
      </c>
      <c r="B29" s="1"/>
      <c r="C29">
        <v>15.07</v>
      </c>
      <c r="D29">
        <f>D3+C29</f>
        <v>777.07</v>
      </c>
      <c r="E29" t="s">
        <v>34</v>
      </c>
      <c r="F29" s="11">
        <f aca="true" t="shared" si="0" ref="F29:F40">D29/25.4</f>
        <v>30.59330708661418</v>
      </c>
      <c r="H29" t="s">
        <v>43</v>
      </c>
    </row>
    <row r="30" spans="3:6" ht="12.75">
      <c r="C30" s="7">
        <v>9.58</v>
      </c>
      <c r="D30" s="7">
        <f>D3+C30</f>
        <v>771.58</v>
      </c>
      <c r="E30" t="s">
        <v>31</v>
      </c>
      <c r="F30" s="11">
        <f t="shared" si="0"/>
        <v>30.37716535433071</v>
      </c>
    </row>
    <row r="31" spans="3:8" ht="12.75">
      <c r="C31">
        <v>9.01</v>
      </c>
      <c r="D31">
        <f>D3+C31</f>
        <v>771.01</v>
      </c>
      <c r="F31" s="11">
        <f t="shared" si="0"/>
        <v>30.35472440944882</v>
      </c>
      <c r="H31" t="s">
        <v>44</v>
      </c>
    </row>
    <row r="32" spans="3:8" ht="12.75">
      <c r="C32">
        <v>8.31</v>
      </c>
      <c r="D32">
        <f>D3+C32</f>
        <v>770.31</v>
      </c>
      <c r="F32" s="11">
        <f t="shared" si="0"/>
        <v>30.32716535433071</v>
      </c>
      <c r="H32" t="s">
        <v>45</v>
      </c>
    </row>
    <row r="33" spans="3:8" ht="13.5" thickBot="1">
      <c r="C33" s="7">
        <v>7.75</v>
      </c>
      <c r="D33" s="7">
        <f>D3+C33</f>
        <v>769.75</v>
      </c>
      <c r="E33" t="s">
        <v>31</v>
      </c>
      <c r="F33" s="11">
        <f t="shared" si="0"/>
        <v>30.305118110236222</v>
      </c>
      <c r="H33" t="s">
        <v>46</v>
      </c>
    </row>
    <row r="34" spans="2:6" ht="13.5" thickBot="1">
      <c r="B34" s="5" t="s">
        <v>29</v>
      </c>
      <c r="C34" s="3" t="s">
        <v>28</v>
      </c>
      <c r="D34" s="15">
        <f>D3</f>
        <v>762</v>
      </c>
      <c r="F34" s="11">
        <f t="shared" si="0"/>
        <v>30</v>
      </c>
    </row>
    <row r="35" spans="1:8" ht="12.75">
      <c r="A35" s="1" t="s">
        <v>30</v>
      </c>
      <c r="B35" s="1"/>
      <c r="C35" s="7">
        <v>7.75</v>
      </c>
      <c r="D35" s="7">
        <f>D3-C35</f>
        <v>754.25</v>
      </c>
      <c r="E35" t="s">
        <v>31</v>
      </c>
      <c r="F35" s="11">
        <f t="shared" si="0"/>
        <v>29.69488188976378</v>
      </c>
      <c r="H35" t="s">
        <v>47</v>
      </c>
    </row>
    <row r="36" spans="3:8" ht="12.75">
      <c r="C36">
        <v>8.31</v>
      </c>
      <c r="D36">
        <f>D3-C36</f>
        <v>753.69</v>
      </c>
      <c r="F36" s="11">
        <f t="shared" si="0"/>
        <v>29.672834645669294</v>
      </c>
      <c r="H36" t="s">
        <v>48</v>
      </c>
    </row>
    <row r="37" spans="3:6" ht="12.75">
      <c r="C37">
        <v>9.01</v>
      </c>
      <c r="D37">
        <f>D3-C31</f>
        <v>752.99</v>
      </c>
      <c r="F37" s="11">
        <f t="shared" si="0"/>
        <v>29.645275590551183</v>
      </c>
    </row>
    <row r="38" spans="3:6" ht="12.75">
      <c r="C38" s="7">
        <v>9.58</v>
      </c>
      <c r="D38" s="7">
        <f>D3-C30</f>
        <v>752.42</v>
      </c>
      <c r="E38" t="s">
        <v>31</v>
      </c>
      <c r="F38" s="11">
        <f t="shared" si="0"/>
        <v>29.62283464566929</v>
      </c>
    </row>
    <row r="39" spans="3:6" ht="12.75">
      <c r="C39">
        <v>15.07</v>
      </c>
      <c r="D39">
        <f>D3-C29</f>
        <v>746.93</v>
      </c>
      <c r="E39" t="s">
        <v>34</v>
      </c>
      <c r="F39" s="11">
        <f t="shared" si="0"/>
        <v>29.406692913385825</v>
      </c>
    </row>
    <row r="40" spans="4:6" ht="12.75">
      <c r="D40">
        <f>G7</f>
        <v>726.8436133839434</v>
      </c>
      <c r="E40" t="s">
        <v>35</v>
      </c>
      <c r="F40" s="11">
        <f t="shared" si="0"/>
        <v>28.615890290706435</v>
      </c>
    </row>
    <row r="41" ht="12.75">
      <c r="D41" s="6" t="s">
        <v>32</v>
      </c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Dudler</dc:creator>
  <cp:keywords/>
  <dc:description/>
  <cp:lastModifiedBy>Harry Hirsch</cp:lastModifiedBy>
  <dcterms:created xsi:type="dcterms:W3CDTF">2002-03-30T18:40:15Z</dcterms:created>
  <dcterms:modified xsi:type="dcterms:W3CDTF">2005-12-02T13:08:38Z</dcterms:modified>
  <cp:category/>
  <cp:version/>
  <cp:contentType/>
  <cp:contentStatus/>
</cp:coreProperties>
</file>